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_電腦檔案備份\05_1070701新業務\16_網頁維護\03_助理網頁檔案\regulation_09\"/>
    </mc:Choice>
  </mc:AlternateContent>
  <bookViews>
    <workbookView xWindow="0" yWindow="0" windowWidth="28800" windowHeight="12390" firstSheet="1" activeTab="1"/>
  </bookViews>
  <sheets>
    <sheet name="保險級距" sheetId="1" state="hidden" r:id="rId1"/>
    <sheet name="臨時工保費試算" sheetId="2" r:id="rId2"/>
  </sheets>
  <definedNames>
    <definedName name="薪資">臨時工保費試算!#REF!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O19" i="2" s="1"/>
  <c r="R19" i="2" s="1"/>
  <c r="X19" i="2" s="1"/>
  <c r="L16" i="2"/>
  <c r="O17" i="2" s="1"/>
  <c r="L13" i="2"/>
  <c r="O14" i="2" s="1"/>
  <c r="R17" i="2" l="1"/>
  <c r="X17" i="2" s="1"/>
  <c r="R14" i="2"/>
  <c r="X14" i="2" s="1"/>
  <c r="O20" i="2"/>
  <c r="O16" i="2"/>
  <c r="R16" i="2" s="1"/>
  <c r="X16" i="2" s="1"/>
  <c r="O13" i="2"/>
  <c r="R13" i="2" s="1"/>
  <c r="X13" i="2" s="1"/>
  <c r="I10" i="2"/>
  <c r="L10" i="2" s="1"/>
  <c r="I7" i="2"/>
  <c r="L7" i="2" s="1"/>
  <c r="I4" i="2"/>
  <c r="R20" i="2" l="1"/>
  <c r="X20" i="2" s="1"/>
  <c r="O10" i="2"/>
  <c r="R10" i="2" s="1"/>
  <c r="X10" i="2" s="1"/>
  <c r="O11" i="2"/>
  <c r="O8" i="2"/>
  <c r="O7" i="2"/>
  <c r="R7" i="2" s="1"/>
  <c r="X7" i="2" s="1"/>
  <c r="L4" i="2"/>
  <c r="O4" i="2" s="1"/>
  <c r="R4" i="2" s="1"/>
  <c r="R8" i="2" l="1"/>
  <c r="X8" i="2" s="1"/>
  <c r="R11" i="2"/>
  <c r="X11" i="2" s="1"/>
  <c r="O5" i="2"/>
  <c r="X4" i="2"/>
  <c r="O23" i="2" s="1"/>
  <c r="R5" i="2" l="1"/>
  <c r="X5" i="2" s="1"/>
  <c r="O24" i="2" s="1"/>
</calcChain>
</file>

<file path=xl/sharedStrings.xml><?xml version="1.0" encoding="utf-8"?>
<sst xmlns="http://schemas.openxmlformats.org/spreadsheetml/2006/main" count="120" uniqueCount="36">
  <si>
    <r>
      <t xml:space="preserve"> 月薪總額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起</t>
    </r>
    <phoneticPr fontId="4" type="noConversion"/>
  </si>
  <si>
    <r>
      <t xml:space="preserve"> 月薪總額</t>
    </r>
    <r>
      <rPr>
        <sz val="10"/>
        <rFont val="Arial"/>
        <family val="2"/>
      </rPr>
      <t>-</t>
    </r>
    <r>
      <rPr>
        <sz val="10"/>
        <rFont val="細明體"/>
        <family val="3"/>
        <charset val="136"/>
      </rPr>
      <t>迄</t>
    </r>
    <phoneticPr fontId="4" type="noConversion"/>
  </si>
  <si>
    <t>勞保(迄)
投保金額</t>
    <phoneticPr fontId="4" type="noConversion"/>
  </si>
  <si>
    <t>勞退(迄)
投保金額</t>
    <phoneticPr fontId="4" type="noConversion"/>
  </si>
  <si>
    <t>薪資1</t>
    <phoneticPr fontId="3" type="noConversion"/>
  </si>
  <si>
    <t>薪資2</t>
    <phoneticPr fontId="3" type="noConversion"/>
  </si>
  <si>
    <t>薪資3</t>
    <phoneticPr fontId="3" type="noConversion"/>
  </si>
  <si>
    <t>X</t>
    <phoneticPr fontId="3" type="noConversion"/>
  </si>
  <si>
    <t>當日工作時數</t>
    <phoneticPr fontId="3" type="noConversion"/>
  </si>
  <si>
    <t>=</t>
    <phoneticPr fontId="3" type="noConversion"/>
  </si>
  <si>
    <t>薪資1：時薪</t>
    <phoneticPr fontId="3" type="noConversion"/>
  </si>
  <si>
    <t>薪資2：時薪</t>
    <phoneticPr fontId="3" type="noConversion"/>
  </si>
  <si>
    <t>薪資3：時薪</t>
    <phoneticPr fontId="3" type="noConversion"/>
  </si>
  <si>
    <t>薪資4：日薪</t>
    <phoneticPr fontId="3" type="noConversion"/>
  </si>
  <si>
    <t>薪資5：日薪</t>
    <phoneticPr fontId="3" type="noConversion"/>
  </si>
  <si>
    <t>薪資6：日薪</t>
    <phoneticPr fontId="3" type="noConversion"/>
  </si>
  <si>
    <t>薪資4</t>
    <phoneticPr fontId="3" type="noConversion"/>
  </si>
  <si>
    <t>薪資5</t>
    <phoneticPr fontId="3" type="noConversion"/>
  </si>
  <si>
    <t>薪資6</t>
    <phoneticPr fontId="3" type="noConversion"/>
  </si>
  <si>
    <t>→</t>
    <phoneticPr fontId="3" type="noConversion"/>
  </si>
  <si>
    <r>
      <rPr>
        <b/>
        <sz val="14"/>
        <color rgb="FFFF0000"/>
        <rFont val="微軟正黑體"/>
        <family val="2"/>
        <charset val="136"/>
      </rPr>
      <t>※</t>
    </r>
    <r>
      <rPr>
        <b/>
        <sz val="14"/>
        <color rgb="FFFF0000"/>
        <rFont val="標楷體"/>
        <family val="4"/>
        <charset val="136"/>
      </rPr>
      <t>此表僅供參考，非真實金額</t>
    </r>
    <phoneticPr fontId="3" type="noConversion"/>
  </si>
  <si>
    <t>當日薪資</t>
    <phoneticPr fontId="3" type="noConversion"/>
  </si>
  <si>
    <t>=</t>
    <phoneticPr fontId="3" type="noConversion"/>
  </si>
  <si>
    <r>
      <rPr>
        <b/>
        <sz val="14"/>
        <color theme="1"/>
        <rFont val="標楷體"/>
        <family val="4"/>
        <charset val="136"/>
      </rPr>
      <t>勞保</t>
    </r>
    <r>
      <rPr>
        <sz val="14"/>
        <color theme="1"/>
        <rFont val="標楷體"/>
        <family val="4"/>
        <charset val="136"/>
      </rPr>
      <t>投保等級</t>
    </r>
    <phoneticPr fontId="3" type="noConversion"/>
  </si>
  <si>
    <r>
      <rPr>
        <sz val="14"/>
        <color rgb="FF0070C0"/>
        <rFont val="標楷體"/>
        <family val="4"/>
        <charset val="136"/>
      </rPr>
      <t>勞退</t>
    </r>
    <r>
      <rPr>
        <sz val="14"/>
        <color theme="1"/>
        <rFont val="標楷體"/>
        <family val="4"/>
        <charset val="136"/>
      </rPr>
      <t>投保等級</t>
    </r>
    <phoneticPr fontId="3" type="noConversion"/>
  </si>
  <si>
    <t>工作天數</t>
    <phoneticPr fontId="3" type="noConversion"/>
  </si>
  <si>
    <t>小計</t>
    <phoneticPr fontId="3" type="noConversion"/>
  </si>
  <si>
    <t>1、請輸入薪資額及工作時數</t>
    <phoneticPr fontId="3" type="noConversion"/>
  </si>
  <si>
    <r>
      <t>2、請輸入工作天數以</t>
    </r>
    <r>
      <rPr>
        <b/>
        <sz val="16"/>
        <color rgb="FFFF0000"/>
        <rFont val="標楷體"/>
        <family val="4"/>
        <charset val="136"/>
      </rPr>
      <t>概估</t>
    </r>
    <r>
      <rPr>
        <sz val="16"/>
        <color theme="1"/>
        <rFont val="標楷體"/>
        <family val="4"/>
        <charset val="136"/>
      </rPr>
      <t>勞保及勞退雇主負擔金額</t>
    </r>
    <phoneticPr fontId="3" type="noConversion"/>
  </si>
  <si>
    <t>一天保費</t>
    <phoneticPr fontId="3" type="noConversion"/>
  </si>
  <si>
    <t>一天費用</t>
    <phoneticPr fontId="3" type="noConversion"/>
  </si>
  <si>
    <t>108.05.14製作</t>
    <phoneticPr fontId="3" type="noConversion"/>
  </si>
  <si>
    <t xml:space="preserve"> </t>
    <phoneticPr fontId="3" type="noConversion"/>
  </si>
  <si>
    <r>
      <rPr>
        <b/>
        <sz val="14"/>
        <color theme="1"/>
        <rFont val="標楷體"/>
        <family val="4"/>
        <charset val="136"/>
      </rPr>
      <t>勞保</t>
    </r>
    <r>
      <rPr>
        <sz val="14"/>
        <color theme="1"/>
        <rFont val="標楷體"/>
        <family val="4"/>
        <charset val="136"/>
      </rPr>
      <t>雇主負擔概估總金額</t>
    </r>
    <phoneticPr fontId="3" type="noConversion"/>
  </si>
  <si>
    <r>
      <rPr>
        <sz val="14"/>
        <color rgb="FF0070C0"/>
        <rFont val="標楷體"/>
        <family val="4"/>
        <charset val="136"/>
      </rPr>
      <t>勞退</t>
    </r>
    <r>
      <rPr>
        <sz val="14"/>
        <color theme="1"/>
        <rFont val="標楷體"/>
        <family val="4"/>
        <charset val="136"/>
      </rPr>
      <t>雇主負擔概估總金額</t>
    </r>
    <phoneticPr fontId="3" type="noConversion"/>
  </si>
  <si>
    <r>
      <t>計畫臨時工-勞保及勞退費用</t>
    </r>
    <r>
      <rPr>
        <b/>
        <sz val="20"/>
        <color rgb="FFFF0000"/>
        <rFont val="華康儷粗宋"/>
        <family val="3"/>
        <charset val="136"/>
      </rPr>
      <t>試算</t>
    </r>
    <r>
      <rPr>
        <b/>
        <sz val="20"/>
        <rFont val="華康儷粗宋"/>
        <family val="3"/>
        <charset val="136"/>
      </rPr>
      <t>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</si>
</sst>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_);\(&quot;$&quot;#,##0\)"/>
    <numFmt numFmtId="177" formatCode="#,##0_);[Red]\(#,##0\)"/>
    <numFmt numFmtId="178" formatCode="0_);[Red]\(0\)"/>
  </numFmts>
  <fonts count="29" x14ac:knownFonts="1">
    <font>
      <sz val="12"/>
      <color theme="1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b/>
      <sz val="14"/>
      <color rgb="FFFF0000"/>
      <name val="標楷體"/>
      <family val="4"/>
      <charset val="136"/>
    </font>
    <font>
      <b/>
      <sz val="14"/>
      <color rgb="FFFF0000"/>
      <name val="新細明體"/>
      <family val="2"/>
      <charset val="136"/>
      <scheme val="minor"/>
    </font>
    <font>
      <b/>
      <sz val="20"/>
      <name val="華康儷粗宋"/>
      <family val="3"/>
      <charset val="136"/>
    </font>
    <font>
      <b/>
      <sz val="20"/>
      <color rgb="FFFF0000"/>
      <name val="華康儷粗宋"/>
      <family val="3"/>
      <charset val="136"/>
    </font>
    <font>
      <sz val="20"/>
      <color theme="1"/>
      <name val="華康儷粗宋"/>
      <family val="3"/>
      <charset val="136"/>
    </font>
    <font>
      <sz val="20"/>
      <color theme="1"/>
      <name val="新細明體"/>
      <family val="2"/>
      <charset val="136"/>
      <scheme val="minor"/>
    </font>
    <font>
      <b/>
      <sz val="14"/>
      <color rgb="FFFF0000"/>
      <name val="微軟正黑體"/>
      <family val="2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rgb="FF0070C0"/>
      <name val="標楷體"/>
      <family val="4"/>
      <charset val="136"/>
    </font>
    <font>
      <sz val="12"/>
      <color theme="1"/>
      <name val="華康魏碑體"/>
      <family val="4"/>
      <charset val="136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9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6" fillId="2" borderId="2" xfId="0" applyNumberFormat="1" applyFont="1" applyFill="1" applyBorder="1" applyAlignment="1"/>
    <xf numFmtId="177" fontId="6" fillId="3" borderId="2" xfId="1" applyNumberFormat="1" applyFont="1" applyFill="1" applyBorder="1">
      <alignment vertical="center"/>
    </xf>
    <xf numFmtId="0" fontId="5" fillId="0" borderId="2" xfId="0" applyNumberFormat="1" applyFont="1" applyBorder="1" applyAlignment="1">
      <alignment horizontal="center" vertical="center"/>
    </xf>
    <xf numFmtId="177" fontId="6" fillId="2" borderId="2" xfId="0" applyNumberFormat="1" applyFont="1" applyFill="1" applyBorder="1" applyAlignment="1">
      <alignment vertical="center"/>
    </xf>
    <xf numFmtId="177" fontId="6" fillId="3" borderId="2" xfId="1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/>
    <xf numFmtId="177" fontId="9" fillId="3" borderId="2" xfId="1" applyNumberFormat="1" applyFont="1" applyFill="1" applyBorder="1">
      <alignment vertical="center"/>
    </xf>
    <xf numFmtId="177" fontId="6" fillId="2" borderId="3" xfId="0" applyNumberFormat="1" applyFont="1" applyFill="1" applyBorder="1" applyAlignment="1"/>
    <xf numFmtId="177" fontId="6" fillId="3" borderId="3" xfId="1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1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178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78" fontId="13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3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178" fontId="13" fillId="0" borderId="2" xfId="0" applyNumberFormat="1" applyFont="1" applyBorder="1" applyAlignment="1" applyProtection="1">
      <alignment horizontal="center" vertical="center"/>
    </xf>
    <xf numFmtId="178" fontId="13" fillId="0" borderId="0" xfId="0" applyNumberFormat="1" applyFont="1" applyBorder="1" applyAlignment="1" applyProtection="1">
      <alignment horizontal="center" vertical="center"/>
    </xf>
    <xf numFmtId="178" fontId="13" fillId="5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11" fillId="5" borderId="0" xfId="0" applyFont="1" applyFill="1" applyBorder="1" applyProtection="1">
      <alignment vertical="center"/>
    </xf>
    <xf numFmtId="178" fontId="13" fillId="5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2" fillId="5" borderId="0" xfId="0" applyFont="1" applyFill="1" applyBorder="1" applyAlignment="1" applyProtection="1">
      <alignment vertical="center" shrinkToFit="1"/>
    </xf>
    <xf numFmtId="0" fontId="0" fillId="5" borderId="0" xfId="0" applyFill="1" applyBorder="1" applyAlignment="1" applyProtection="1">
      <alignment vertical="center" shrinkToFit="1"/>
    </xf>
    <xf numFmtId="49" fontId="0" fillId="0" borderId="0" xfId="0" applyNumberFormat="1">
      <alignment vertical="center"/>
    </xf>
    <xf numFmtId="0" fontId="13" fillId="0" borderId="14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178" fontId="13" fillId="5" borderId="14" xfId="0" applyNumberFormat="1" applyFont="1" applyFill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178" fontId="13" fillId="5" borderId="14" xfId="0" applyNumberFormat="1" applyFont="1" applyFill="1" applyBorder="1" applyAlignment="1" applyProtection="1">
      <alignment horizontal="center" vertical="center"/>
    </xf>
    <xf numFmtId="178" fontId="13" fillId="5" borderId="0" xfId="0" applyNumberFormat="1" applyFont="1" applyFill="1" applyBorder="1" applyAlignment="1" applyProtection="1">
      <alignment horizontal="center" vertical="center" shrinkToFit="1"/>
    </xf>
    <xf numFmtId="178" fontId="13" fillId="5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178" fontId="24" fillId="5" borderId="2" xfId="0" applyNumberFormat="1" applyFont="1" applyFill="1" applyBorder="1" applyAlignment="1" applyProtection="1">
      <alignment horizontal="center" vertical="center" shrinkToFit="1"/>
    </xf>
    <xf numFmtId="178" fontId="24" fillId="0" borderId="2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178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177" fontId="27" fillId="2" borderId="2" xfId="0" applyNumberFormat="1" applyFont="1" applyFill="1" applyBorder="1" applyAlignment="1"/>
    <xf numFmtId="177" fontId="28" fillId="3" borderId="2" xfId="1" applyNumberFormat="1" applyFont="1" applyFill="1" applyBorder="1">
      <alignment vertical="center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G23" sqref="G23"/>
    </sheetView>
  </sheetViews>
  <sheetFormatPr defaultRowHeight="16.5" x14ac:dyDescent="0.25"/>
  <cols>
    <col min="1" max="1" width="16.5" bestFit="1" customWidth="1"/>
    <col min="2" max="2" width="16.5" customWidth="1"/>
  </cols>
  <sheetData>
    <row r="1" spans="1:4" ht="28.5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3">
        <v>0</v>
      </c>
      <c r="B2" s="3">
        <v>0</v>
      </c>
      <c r="C2" s="3">
        <v>0</v>
      </c>
      <c r="D2" s="3">
        <v>0</v>
      </c>
    </row>
    <row r="3" spans="1:4" x14ac:dyDescent="0.25">
      <c r="A3" s="3">
        <v>1500</v>
      </c>
      <c r="B3" s="3">
        <v>1500</v>
      </c>
      <c r="C3" s="4">
        <v>11100</v>
      </c>
      <c r="D3" s="5">
        <v>1500</v>
      </c>
    </row>
    <row r="4" spans="1:4" x14ac:dyDescent="0.25">
      <c r="A4" s="6">
        <v>1501</v>
      </c>
      <c r="B4" s="6">
        <v>3000</v>
      </c>
      <c r="C4" s="4">
        <v>11100</v>
      </c>
      <c r="D4" s="5">
        <v>3000</v>
      </c>
    </row>
    <row r="5" spans="1:4" x14ac:dyDescent="0.25">
      <c r="A5" s="6">
        <v>3001</v>
      </c>
      <c r="B5" s="6">
        <v>4500</v>
      </c>
      <c r="C5" s="4">
        <v>11100</v>
      </c>
      <c r="D5" s="5">
        <v>4500</v>
      </c>
    </row>
    <row r="6" spans="1:4" x14ac:dyDescent="0.25">
      <c r="A6" s="6">
        <v>4501</v>
      </c>
      <c r="B6" s="6">
        <v>6000</v>
      </c>
      <c r="C6" s="4">
        <v>11100</v>
      </c>
      <c r="D6" s="5">
        <v>6000</v>
      </c>
    </row>
    <row r="7" spans="1:4" x14ac:dyDescent="0.25">
      <c r="A7" s="6">
        <v>6001</v>
      </c>
      <c r="B7" s="6">
        <v>7500</v>
      </c>
      <c r="C7" s="4">
        <v>11100</v>
      </c>
      <c r="D7" s="5">
        <v>7500</v>
      </c>
    </row>
    <row r="8" spans="1:4" x14ac:dyDescent="0.25">
      <c r="A8" s="6">
        <v>7501</v>
      </c>
      <c r="B8" s="6">
        <v>8700</v>
      </c>
      <c r="C8" s="4">
        <v>11100</v>
      </c>
      <c r="D8" s="5">
        <v>8700</v>
      </c>
    </row>
    <row r="9" spans="1:4" x14ac:dyDescent="0.25">
      <c r="A9" s="6">
        <v>8701</v>
      </c>
      <c r="B9" s="6">
        <v>9900</v>
      </c>
      <c r="C9" s="4">
        <v>11100</v>
      </c>
      <c r="D9" s="5">
        <v>9900</v>
      </c>
    </row>
    <row r="10" spans="1:4" x14ac:dyDescent="0.25">
      <c r="A10" s="6">
        <v>9901</v>
      </c>
      <c r="B10" s="6">
        <v>1100</v>
      </c>
      <c r="C10" s="4">
        <v>11100</v>
      </c>
      <c r="D10" s="5">
        <v>11100</v>
      </c>
    </row>
    <row r="11" spans="1:4" x14ac:dyDescent="0.25">
      <c r="A11" s="6">
        <v>11101</v>
      </c>
      <c r="B11" s="6">
        <v>12540</v>
      </c>
      <c r="C11" s="4">
        <v>12540</v>
      </c>
      <c r="D11" s="5">
        <v>12540</v>
      </c>
    </row>
    <row r="12" spans="1:4" x14ac:dyDescent="0.25">
      <c r="A12" s="6">
        <v>12541</v>
      </c>
      <c r="B12" s="6">
        <v>13500</v>
      </c>
      <c r="C12" s="4">
        <v>13500</v>
      </c>
      <c r="D12" s="5">
        <v>13500</v>
      </c>
    </row>
    <row r="13" spans="1:4" x14ac:dyDescent="0.25">
      <c r="A13" s="6">
        <v>13501</v>
      </c>
      <c r="B13" s="6">
        <v>15840</v>
      </c>
      <c r="C13" s="4">
        <v>15840</v>
      </c>
      <c r="D13" s="5">
        <v>15840</v>
      </c>
    </row>
    <row r="14" spans="1:4" x14ac:dyDescent="0.25">
      <c r="A14" s="6">
        <v>15841</v>
      </c>
      <c r="B14" s="6">
        <v>16500</v>
      </c>
      <c r="C14" s="4">
        <v>16500</v>
      </c>
      <c r="D14" s="5">
        <v>16500</v>
      </c>
    </row>
    <row r="15" spans="1:4" x14ac:dyDescent="0.25">
      <c r="A15" s="6">
        <v>16501</v>
      </c>
      <c r="B15" s="6">
        <v>17280</v>
      </c>
      <c r="C15" s="4">
        <v>17280</v>
      </c>
      <c r="D15" s="5">
        <v>17280</v>
      </c>
    </row>
    <row r="16" spans="1:4" x14ac:dyDescent="0.25">
      <c r="A16" s="6">
        <v>17281</v>
      </c>
      <c r="B16" s="6">
        <v>17880</v>
      </c>
      <c r="C16" s="4">
        <v>17880</v>
      </c>
      <c r="D16" s="5">
        <v>17880</v>
      </c>
    </row>
    <row r="17" spans="1:4" x14ac:dyDescent="0.25">
      <c r="A17" s="6">
        <v>17881</v>
      </c>
      <c r="B17" s="6">
        <v>19047</v>
      </c>
      <c r="C17" s="7">
        <v>19047</v>
      </c>
      <c r="D17" s="8">
        <v>19047</v>
      </c>
    </row>
    <row r="18" spans="1:4" x14ac:dyDescent="0.25">
      <c r="A18" s="6">
        <v>19048</v>
      </c>
      <c r="B18" s="6">
        <v>20008</v>
      </c>
      <c r="C18" s="4">
        <v>20008</v>
      </c>
      <c r="D18" s="5">
        <v>20008</v>
      </c>
    </row>
    <row r="19" spans="1:4" x14ac:dyDescent="0.25">
      <c r="A19" s="6">
        <v>20009</v>
      </c>
      <c r="B19" s="6">
        <v>21009</v>
      </c>
      <c r="C19" s="7">
        <v>21009</v>
      </c>
      <c r="D19" s="8">
        <v>21009</v>
      </c>
    </row>
    <row r="20" spans="1:4" x14ac:dyDescent="0.25">
      <c r="A20" s="6">
        <v>21010</v>
      </c>
      <c r="B20" s="6">
        <v>22000</v>
      </c>
      <c r="C20" s="4">
        <v>22000</v>
      </c>
      <c r="D20" s="5">
        <v>22000</v>
      </c>
    </row>
    <row r="21" spans="1:4" x14ac:dyDescent="0.25">
      <c r="A21" s="6">
        <v>22001</v>
      </c>
      <c r="B21" s="6">
        <v>23100</v>
      </c>
      <c r="C21" s="4">
        <v>23100</v>
      </c>
      <c r="D21" s="5">
        <v>23100</v>
      </c>
    </row>
    <row r="22" spans="1:4" x14ac:dyDescent="0.25">
      <c r="A22" s="6">
        <v>23101</v>
      </c>
      <c r="B22" s="6">
        <v>23800</v>
      </c>
      <c r="C22" s="87">
        <v>23800</v>
      </c>
      <c r="D22" s="88">
        <v>23800</v>
      </c>
    </row>
    <row r="23" spans="1:4" x14ac:dyDescent="0.25">
      <c r="A23" s="6">
        <v>23801</v>
      </c>
      <c r="B23" s="6">
        <v>24000</v>
      </c>
      <c r="C23" s="9">
        <v>24000</v>
      </c>
      <c r="D23" s="10">
        <v>24000</v>
      </c>
    </row>
    <row r="24" spans="1:4" x14ac:dyDescent="0.25">
      <c r="A24" s="6">
        <v>24001</v>
      </c>
      <c r="B24" s="6">
        <v>25200</v>
      </c>
      <c r="C24" s="9">
        <v>25200</v>
      </c>
      <c r="D24" s="10">
        <v>25200</v>
      </c>
    </row>
    <row r="25" spans="1:4" x14ac:dyDescent="0.25">
      <c r="A25" s="6">
        <v>25201</v>
      </c>
      <c r="B25" s="6">
        <v>26400</v>
      </c>
      <c r="C25" s="9">
        <v>26400</v>
      </c>
      <c r="D25" s="10">
        <v>26400</v>
      </c>
    </row>
    <row r="26" spans="1:4" x14ac:dyDescent="0.25">
      <c r="A26" s="6">
        <v>26401</v>
      </c>
      <c r="B26" s="6">
        <v>27600</v>
      </c>
      <c r="C26" s="9">
        <v>27600</v>
      </c>
      <c r="D26" s="10">
        <v>27600</v>
      </c>
    </row>
    <row r="27" spans="1:4" x14ac:dyDescent="0.25">
      <c r="A27" s="6">
        <v>27601</v>
      </c>
      <c r="B27" s="6">
        <v>28800</v>
      </c>
      <c r="C27" s="9">
        <v>28800</v>
      </c>
      <c r="D27" s="10">
        <v>28800</v>
      </c>
    </row>
    <row r="28" spans="1:4" x14ac:dyDescent="0.25">
      <c r="A28" s="6">
        <v>28801</v>
      </c>
      <c r="B28" s="6">
        <v>30300</v>
      </c>
      <c r="C28" s="9">
        <v>30300</v>
      </c>
      <c r="D28" s="10">
        <v>30300</v>
      </c>
    </row>
    <row r="29" spans="1:4" x14ac:dyDescent="0.25">
      <c r="A29" s="6">
        <v>30301</v>
      </c>
      <c r="B29" s="6">
        <v>31800</v>
      </c>
      <c r="C29" s="9">
        <v>31800</v>
      </c>
      <c r="D29" s="10">
        <v>31800</v>
      </c>
    </row>
    <row r="30" spans="1:4" x14ac:dyDescent="0.25">
      <c r="A30" s="6">
        <v>31801</v>
      </c>
      <c r="B30" s="6">
        <v>33300</v>
      </c>
      <c r="C30" s="9">
        <v>33300</v>
      </c>
      <c r="D30" s="10">
        <v>33300</v>
      </c>
    </row>
    <row r="31" spans="1:4" x14ac:dyDescent="0.25">
      <c r="A31" s="6">
        <v>33301</v>
      </c>
      <c r="B31" s="6">
        <v>34800</v>
      </c>
      <c r="C31" s="9">
        <v>34800</v>
      </c>
      <c r="D31" s="10">
        <v>34800</v>
      </c>
    </row>
    <row r="32" spans="1:4" x14ac:dyDescent="0.25">
      <c r="A32" s="6">
        <v>34801</v>
      </c>
      <c r="B32" s="6">
        <v>36300</v>
      </c>
      <c r="C32" s="9">
        <v>36300</v>
      </c>
      <c r="D32" s="10">
        <v>36300</v>
      </c>
    </row>
    <row r="33" spans="1:4" x14ac:dyDescent="0.25">
      <c r="A33" s="6">
        <v>36301</v>
      </c>
      <c r="B33" s="6">
        <v>38200</v>
      </c>
      <c r="C33" s="9">
        <v>38200</v>
      </c>
      <c r="D33" s="10">
        <v>38200</v>
      </c>
    </row>
    <row r="34" spans="1:4" x14ac:dyDescent="0.25">
      <c r="A34" s="6">
        <v>38201</v>
      </c>
      <c r="B34" s="6">
        <v>40100</v>
      </c>
      <c r="C34" s="9">
        <v>40100</v>
      </c>
      <c r="D34" s="10">
        <v>40100</v>
      </c>
    </row>
    <row r="35" spans="1:4" x14ac:dyDescent="0.25">
      <c r="A35" s="6">
        <v>40101</v>
      </c>
      <c r="B35" s="6">
        <v>42000</v>
      </c>
      <c r="C35" s="9">
        <v>42000</v>
      </c>
      <c r="D35" s="10">
        <v>42000</v>
      </c>
    </row>
    <row r="36" spans="1:4" x14ac:dyDescent="0.25">
      <c r="A36" s="6">
        <v>42001</v>
      </c>
      <c r="B36" s="6">
        <v>43900</v>
      </c>
      <c r="C36" s="9">
        <v>43900</v>
      </c>
      <c r="D36" s="10">
        <v>43900</v>
      </c>
    </row>
    <row r="37" spans="1:4" x14ac:dyDescent="0.25">
      <c r="A37" s="6">
        <v>43901</v>
      </c>
      <c r="B37" s="6">
        <v>45800</v>
      </c>
      <c r="C37" s="4">
        <v>45800</v>
      </c>
      <c r="D37" s="5">
        <v>45800</v>
      </c>
    </row>
    <row r="38" spans="1:4" x14ac:dyDescent="0.25">
      <c r="A38" s="6">
        <v>45801</v>
      </c>
      <c r="B38" s="6">
        <v>48200</v>
      </c>
      <c r="C38" s="4">
        <v>45800</v>
      </c>
      <c r="D38" s="5">
        <v>48200</v>
      </c>
    </row>
    <row r="39" spans="1:4" x14ac:dyDescent="0.25">
      <c r="A39" s="6">
        <v>48201</v>
      </c>
      <c r="B39" s="6">
        <v>50600</v>
      </c>
      <c r="C39" s="4">
        <v>45800</v>
      </c>
      <c r="D39" s="5">
        <v>50600</v>
      </c>
    </row>
    <row r="40" spans="1:4" x14ac:dyDescent="0.25">
      <c r="A40" s="6">
        <v>50601</v>
      </c>
      <c r="B40" s="6">
        <v>53000</v>
      </c>
      <c r="C40" s="4">
        <v>45800</v>
      </c>
      <c r="D40" s="5">
        <v>53000</v>
      </c>
    </row>
    <row r="41" spans="1:4" x14ac:dyDescent="0.25">
      <c r="A41" s="6">
        <v>53001</v>
      </c>
      <c r="B41" s="6">
        <v>55400</v>
      </c>
      <c r="C41" s="4">
        <v>45800</v>
      </c>
      <c r="D41" s="5">
        <v>55400</v>
      </c>
    </row>
    <row r="42" spans="1:4" x14ac:dyDescent="0.25">
      <c r="A42" s="6">
        <v>55401</v>
      </c>
      <c r="B42" s="6">
        <v>57800</v>
      </c>
      <c r="C42" s="4">
        <v>45800</v>
      </c>
      <c r="D42" s="5">
        <v>57800</v>
      </c>
    </row>
    <row r="43" spans="1:4" x14ac:dyDescent="0.25">
      <c r="A43" s="6">
        <v>57801</v>
      </c>
      <c r="B43" s="6">
        <v>60800</v>
      </c>
      <c r="C43" s="4">
        <v>45800</v>
      </c>
      <c r="D43" s="5">
        <v>60800</v>
      </c>
    </row>
    <row r="44" spans="1:4" x14ac:dyDescent="0.25">
      <c r="A44" s="6">
        <v>60801</v>
      </c>
      <c r="B44" s="6">
        <v>63800</v>
      </c>
      <c r="C44" s="4">
        <v>45800</v>
      </c>
      <c r="D44" s="5">
        <v>63800</v>
      </c>
    </row>
    <row r="45" spans="1:4" x14ac:dyDescent="0.25">
      <c r="A45" s="6">
        <v>63801</v>
      </c>
      <c r="B45" s="6">
        <v>66800</v>
      </c>
      <c r="C45" s="4">
        <v>45800</v>
      </c>
      <c r="D45" s="5">
        <v>66800</v>
      </c>
    </row>
    <row r="46" spans="1:4" x14ac:dyDescent="0.25">
      <c r="A46" s="6">
        <v>66801</v>
      </c>
      <c r="B46" s="6">
        <v>69800</v>
      </c>
      <c r="C46" s="4">
        <v>45800</v>
      </c>
      <c r="D46" s="5">
        <v>69800</v>
      </c>
    </row>
    <row r="47" spans="1:4" x14ac:dyDescent="0.25">
      <c r="A47" s="6">
        <v>69801</v>
      </c>
      <c r="B47" s="6">
        <v>72800</v>
      </c>
      <c r="C47" s="4">
        <v>45800</v>
      </c>
      <c r="D47" s="5">
        <v>72800</v>
      </c>
    </row>
    <row r="48" spans="1:4" x14ac:dyDescent="0.25">
      <c r="A48" s="6">
        <v>72801</v>
      </c>
      <c r="B48" s="6">
        <v>76500</v>
      </c>
      <c r="C48" s="4">
        <v>45800</v>
      </c>
      <c r="D48" s="5">
        <v>76500</v>
      </c>
    </row>
    <row r="49" spans="1:4" x14ac:dyDescent="0.25">
      <c r="A49" s="6">
        <v>76501</v>
      </c>
      <c r="B49" s="6">
        <v>80200</v>
      </c>
      <c r="C49" s="4">
        <v>45800</v>
      </c>
      <c r="D49" s="5">
        <v>80200</v>
      </c>
    </row>
    <row r="50" spans="1:4" x14ac:dyDescent="0.25">
      <c r="A50" s="6">
        <v>80200</v>
      </c>
      <c r="B50" s="6">
        <v>83900</v>
      </c>
      <c r="C50" s="4">
        <v>45800</v>
      </c>
      <c r="D50" s="5">
        <v>83900</v>
      </c>
    </row>
    <row r="51" spans="1:4" x14ac:dyDescent="0.25">
      <c r="A51" s="6">
        <v>83901</v>
      </c>
      <c r="B51" s="6">
        <v>87600</v>
      </c>
      <c r="C51" s="4">
        <v>45800</v>
      </c>
      <c r="D51" s="5">
        <v>87600</v>
      </c>
    </row>
    <row r="52" spans="1:4" x14ac:dyDescent="0.25">
      <c r="A52" s="6">
        <v>87601</v>
      </c>
      <c r="B52" s="6">
        <v>92100</v>
      </c>
      <c r="C52" s="4">
        <v>45800</v>
      </c>
      <c r="D52" s="5">
        <v>92100</v>
      </c>
    </row>
    <row r="53" spans="1:4" x14ac:dyDescent="0.25">
      <c r="A53" s="6">
        <v>92101</v>
      </c>
      <c r="B53" s="6">
        <v>96600</v>
      </c>
      <c r="C53" s="4">
        <v>45800</v>
      </c>
      <c r="D53" s="5">
        <v>96600</v>
      </c>
    </row>
    <row r="54" spans="1:4" x14ac:dyDescent="0.25">
      <c r="A54" s="6">
        <v>96601</v>
      </c>
      <c r="B54" s="6">
        <v>101100</v>
      </c>
      <c r="C54" s="4">
        <v>45800</v>
      </c>
      <c r="D54" s="5">
        <v>101100</v>
      </c>
    </row>
    <row r="55" spans="1:4" x14ac:dyDescent="0.25">
      <c r="A55" s="6">
        <v>101101</v>
      </c>
      <c r="B55" s="6">
        <v>105600</v>
      </c>
      <c r="C55" s="4">
        <v>45800</v>
      </c>
      <c r="D55" s="5">
        <v>105600</v>
      </c>
    </row>
    <row r="56" spans="1:4" x14ac:dyDescent="0.25">
      <c r="A56" s="6">
        <v>105601</v>
      </c>
      <c r="B56" s="6">
        <v>110100</v>
      </c>
      <c r="C56" s="4">
        <v>45800</v>
      </c>
      <c r="D56" s="5">
        <v>110100</v>
      </c>
    </row>
    <row r="57" spans="1:4" x14ac:dyDescent="0.25">
      <c r="A57" s="6">
        <v>110101</v>
      </c>
      <c r="B57" s="6">
        <v>115500</v>
      </c>
      <c r="C57" s="4">
        <v>45800</v>
      </c>
      <c r="D57" s="5">
        <v>115500</v>
      </c>
    </row>
    <row r="58" spans="1:4" x14ac:dyDescent="0.25">
      <c r="A58" s="6">
        <v>115501</v>
      </c>
      <c r="B58" s="6">
        <v>120900</v>
      </c>
      <c r="C58" s="4">
        <v>45800</v>
      </c>
      <c r="D58" s="5">
        <v>120900</v>
      </c>
    </row>
    <row r="59" spans="1:4" x14ac:dyDescent="0.25">
      <c r="A59" s="6">
        <v>120901</v>
      </c>
      <c r="B59" s="6">
        <v>126300</v>
      </c>
      <c r="C59" s="4">
        <v>45800</v>
      </c>
      <c r="D59" s="5">
        <v>126300</v>
      </c>
    </row>
    <row r="60" spans="1:4" x14ac:dyDescent="0.25">
      <c r="A60" s="6">
        <v>126301</v>
      </c>
      <c r="B60" s="6">
        <v>131700</v>
      </c>
      <c r="C60" s="4">
        <v>45800</v>
      </c>
      <c r="D60" s="5">
        <v>131700</v>
      </c>
    </row>
    <row r="61" spans="1:4" x14ac:dyDescent="0.25">
      <c r="A61" s="6">
        <v>131701</v>
      </c>
      <c r="B61" s="6">
        <v>137100</v>
      </c>
      <c r="C61" s="4">
        <v>45800</v>
      </c>
      <c r="D61" s="5">
        <v>137100</v>
      </c>
    </row>
    <row r="62" spans="1:4" x14ac:dyDescent="0.25">
      <c r="A62" s="6">
        <v>137101</v>
      </c>
      <c r="B62" s="6">
        <v>142500</v>
      </c>
      <c r="C62" s="4">
        <v>45800</v>
      </c>
      <c r="D62" s="5">
        <v>142500</v>
      </c>
    </row>
    <row r="63" spans="1:4" x14ac:dyDescent="0.25">
      <c r="A63" s="6">
        <v>142501</v>
      </c>
      <c r="B63" s="6">
        <v>147900</v>
      </c>
      <c r="C63" s="4">
        <v>45800</v>
      </c>
      <c r="D63" s="5">
        <v>147900</v>
      </c>
    </row>
    <row r="64" spans="1:4" x14ac:dyDescent="0.25">
      <c r="A64" s="6">
        <v>147901</v>
      </c>
      <c r="B64" s="6">
        <v>150000</v>
      </c>
      <c r="C64" s="4">
        <v>45800</v>
      </c>
      <c r="D64" s="5">
        <v>150000</v>
      </c>
    </row>
    <row r="65" spans="1:4" x14ac:dyDescent="0.25">
      <c r="A65" s="6">
        <v>150001</v>
      </c>
      <c r="B65" s="6">
        <v>156400</v>
      </c>
      <c r="C65" s="4">
        <v>45800</v>
      </c>
      <c r="D65" s="5">
        <v>150000</v>
      </c>
    </row>
    <row r="66" spans="1:4" x14ac:dyDescent="0.25">
      <c r="A66" s="6">
        <v>156401</v>
      </c>
      <c r="B66" s="6">
        <v>162800</v>
      </c>
      <c r="C66" s="4">
        <v>45800</v>
      </c>
      <c r="D66" s="5">
        <v>150000</v>
      </c>
    </row>
    <row r="67" spans="1:4" x14ac:dyDescent="0.25">
      <c r="A67" s="6">
        <v>162801</v>
      </c>
      <c r="B67" s="6">
        <v>169200</v>
      </c>
      <c r="C67" s="4">
        <v>45800</v>
      </c>
      <c r="D67" s="5">
        <v>150000</v>
      </c>
    </row>
    <row r="68" spans="1:4" x14ac:dyDescent="0.25">
      <c r="A68" s="6">
        <v>169201</v>
      </c>
      <c r="B68" s="6">
        <v>175600</v>
      </c>
      <c r="C68" s="4">
        <v>45800</v>
      </c>
      <c r="D68" s="5">
        <v>150000</v>
      </c>
    </row>
    <row r="69" spans="1:4" ht="17.25" thickBot="1" x14ac:dyDescent="0.3">
      <c r="A69" s="6">
        <v>175600</v>
      </c>
      <c r="B69" s="6">
        <v>175600</v>
      </c>
      <c r="C69" s="11">
        <v>45800</v>
      </c>
      <c r="D69" s="12">
        <v>150000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C4" sqref="C4"/>
    </sheetView>
  </sheetViews>
  <sheetFormatPr defaultRowHeight="19.5" x14ac:dyDescent="0.25"/>
  <cols>
    <col min="1" max="1" width="1.625" customWidth="1"/>
    <col min="2" max="2" width="15.625" style="13" customWidth="1"/>
    <col min="3" max="3" width="10.625" style="13" customWidth="1"/>
    <col min="4" max="4" width="3.125" style="14" customWidth="1"/>
    <col min="5" max="5" width="15.625" style="13" customWidth="1"/>
    <col min="6" max="6" width="10.625" style="13" customWidth="1"/>
    <col min="7" max="7" width="3.125" style="14" customWidth="1"/>
    <col min="8" max="9" width="10.625" style="13" customWidth="1"/>
    <col min="10" max="10" width="1.625" style="13" customWidth="1"/>
    <col min="11" max="11" width="8.625" customWidth="1"/>
    <col min="12" max="12" width="10.625" customWidth="1"/>
    <col min="13" max="13" width="3.125" customWidth="1"/>
    <col min="14" max="14" width="16.625" customWidth="1"/>
    <col min="15" max="15" width="10.625" customWidth="1"/>
    <col min="16" max="16" width="3.125" customWidth="1"/>
    <col min="17" max="17" width="12.625" customWidth="1"/>
    <col min="18" max="18" width="10.625" customWidth="1"/>
    <col min="19" max="19" width="3.125" customWidth="1"/>
    <col min="20" max="20" width="10.625" customWidth="1"/>
    <col min="21" max="21" width="8.625" customWidth="1"/>
    <col min="22" max="22" width="3.125" customWidth="1"/>
    <col min="23" max="23" width="8.625" style="20" customWidth="1"/>
    <col min="24" max="24" width="10.625" customWidth="1"/>
    <col min="25" max="25" width="3.25" customWidth="1"/>
  </cols>
  <sheetData>
    <row r="1" spans="1:25" ht="36" customHeight="1" x14ac:dyDescent="0.25">
      <c r="A1" s="15"/>
      <c r="B1" s="77" t="s">
        <v>35</v>
      </c>
      <c r="C1" s="78"/>
      <c r="D1" s="78"/>
      <c r="E1" s="78"/>
      <c r="F1" s="78"/>
      <c r="G1" s="78"/>
      <c r="H1" s="78"/>
      <c r="I1" s="79"/>
      <c r="J1" s="79"/>
      <c r="K1" s="79"/>
      <c r="L1" s="79"/>
      <c r="M1" s="79"/>
      <c r="N1" s="79"/>
      <c r="O1" s="79"/>
      <c r="P1" s="79"/>
      <c r="Q1" s="79"/>
      <c r="R1" s="80"/>
      <c r="S1" s="80"/>
      <c r="T1" s="80"/>
      <c r="U1" s="80"/>
      <c r="V1" s="80"/>
      <c r="W1" s="21"/>
      <c r="X1" s="75" t="s">
        <v>31</v>
      </c>
      <c r="Y1" s="76"/>
    </row>
    <row r="2" spans="1:25" x14ac:dyDescent="0.25">
      <c r="A2" s="16"/>
      <c r="B2" s="83" t="s">
        <v>20</v>
      </c>
      <c r="C2" s="84"/>
      <c r="D2" s="84"/>
      <c r="E2" s="84"/>
      <c r="F2" s="84"/>
      <c r="G2" s="84"/>
      <c r="H2" s="84"/>
      <c r="I2" s="84"/>
      <c r="J2" s="85"/>
      <c r="K2" s="85"/>
      <c r="L2" s="85"/>
      <c r="M2" s="85"/>
      <c r="N2" s="85"/>
      <c r="O2" s="85"/>
      <c r="P2" s="85"/>
      <c r="Q2" s="85"/>
      <c r="R2" s="22"/>
      <c r="S2" s="22"/>
      <c r="T2" s="22"/>
      <c r="U2" s="22"/>
      <c r="V2" s="22"/>
      <c r="W2" s="23"/>
      <c r="X2" s="22"/>
      <c r="Y2" s="24"/>
    </row>
    <row r="3" spans="1:25" ht="24.95" customHeight="1" x14ac:dyDescent="0.25">
      <c r="A3" s="16"/>
      <c r="B3" s="82" t="s">
        <v>27</v>
      </c>
      <c r="C3" s="81"/>
      <c r="D3" s="81"/>
      <c r="E3" s="81"/>
      <c r="F3" s="81"/>
      <c r="G3" s="81"/>
      <c r="H3" s="81"/>
      <c r="I3" s="81"/>
      <c r="J3" s="28"/>
      <c r="K3" s="82" t="s">
        <v>28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24"/>
    </row>
    <row r="4" spans="1:25" x14ac:dyDescent="0.25">
      <c r="A4" s="16"/>
      <c r="B4" s="29" t="s">
        <v>10</v>
      </c>
      <c r="C4" s="30">
        <v>0</v>
      </c>
      <c r="D4" s="31" t="s">
        <v>7</v>
      </c>
      <c r="E4" s="29" t="s">
        <v>8</v>
      </c>
      <c r="F4" s="30">
        <v>0</v>
      </c>
      <c r="G4" s="31" t="s">
        <v>9</v>
      </c>
      <c r="H4" s="29" t="s">
        <v>21</v>
      </c>
      <c r="I4" s="41">
        <f>SUM(C4*F4)</f>
        <v>0</v>
      </c>
      <c r="J4" s="28"/>
      <c r="K4" s="29" t="s">
        <v>4</v>
      </c>
      <c r="L4" s="43">
        <f>I4*30</f>
        <v>0</v>
      </c>
      <c r="M4" s="32" t="s">
        <v>19</v>
      </c>
      <c r="N4" s="29" t="s">
        <v>23</v>
      </c>
      <c r="O4" s="47">
        <f>VLOOKUP(L4,保險級距!A:D,3,1)</f>
        <v>0</v>
      </c>
      <c r="P4" s="32" t="s">
        <v>19</v>
      </c>
      <c r="Q4" s="33" t="s">
        <v>29</v>
      </c>
      <c r="R4" s="47">
        <f>ROUND(O4*1/30*10%*70/100,0)+ROUND(O4*1/30*1%*70/100,0)</f>
        <v>0</v>
      </c>
      <c r="S4" s="71" t="s">
        <v>7</v>
      </c>
      <c r="T4" s="73" t="s">
        <v>25</v>
      </c>
      <c r="U4" s="69">
        <v>0</v>
      </c>
      <c r="V4" s="34" t="s">
        <v>22</v>
      </c>
      <c r="W4" s="35" t="s">
        <v>26</v>
      </c>
      <c r="X4" s="43">
        <f>R4*U4</f>
        <v>0</v>
      </c>
      <c r="Y4" s="24"/>
    </row>
    <row r="5" spans="1:25" x14ac:dyDescent="0.25">
      <c r="A5" s="16"/>
      <c r="B5" s="29"/>
      <c r="C5" s="36"/>
      <c r="D5" s="31"/>
      <c r="E5" s="29"/>
      <c r="F5" s="36"/>
      <c r="G5" s="31"/>
      <c r="H5" s="29"/>
      <c r="I5" s="42"/>
      <c r="J5" s="28"/>
      <c r="K5" s="29"/>
      <c r="L5" s="44"/>
      <c r="M5" s="32" t="s">
        <v>19</v>
      </c>
      <c r="N5" s="29" t="s">
        <v>24</v>
      </c>
      <c r="O5" s="47">
        <f>VLOOKUP(L4,保險級距!A:D,4,1)</f>
        <v>0</v>
      </c>
      <c r="P5" s="32" t="s">
        <v>19</v>
      </c>
      <c r="Q5" s="33" t="s">
        <v>30</v>
      </c>
      <c r="R5" s="47">
        <f>ROUND(O5*6%/30,0)</f>
        <v>0</v>
      </c>
      <c r="S5" s="72"/>
      <c r="T5" s="74"/>
      <c r="U5" s="70"/>
      <c r="V5" s="34" t="s">
        <v>22</v>
      </c>
      <c r="W5" s="35" t="s">
        <v>26</v>
      </c>
      <c r="X5" s="43">
        <f>R5*U4</f>
        <v>0</v>
      </c>
      <c r="Y5" s="24"/>
    </row>
    <row r="6" spans="1:25" ht="21" x14ac:dyDescent="0.25">
      <c r="A6" s="16"/>
      <c r="B6" s="29"/>
      <c r="C6" s="36"/>
      <c r="D6" s="31"/>
      <c r="E6" s="29"/>
      <c r="F6" s="36"/>
      <c r="G6" s="31"/>
      <c r="H6" s="29"/>
      <c r="I6" s="42"/>
      <c r="J6" s="28"/>
      <c r="K6" s="29"/>
      <c r="L6" s="44"/>
      <c r="M6" s="32"/>
      <c r="N6" s="29"/>
      <c r="O6" s="48"/>
      <c r="P6" s="37"/>
      <c r="Q6" s="37"/>
      <c r="R6" s="50"/>
      <c r="S6" s="38"/>
      <c r="T6" s="38"/>
      <c r="U6" s="38"/>
      <c r="V6" s="38"/>
      <c r="W6" s="35"/>
      <c r="X6" s="45"/>
      <c r="Y6" s="24"/>
    </row>
    <row r="7" spans="1:25" x14ac:dyDescent="0.25">
      <c r="A7" s="16"/>
      <c r="B7" s="29" t="s">
        <v>11</v>
      </c>
      <c r="C7" s="30">
        <v>0</v>
      </c>
      <c r="D7" s="31" t="s">
        <v>7</v>
      </c>
      <c r="E7" s="29" t="s">
        <v>8</v>
      </c>
      <c r="F7" s="30">
        <v>0</v>
      </c>
      <c r="G7" s="31" t="s">
        <v>9</v>
      </c>
      <c r="H7" s="29" t="s">
        <v>21</v>
      </c>
      <c r="I7" s="41">
        <f>SUM(C7*F7)</f>
        <v>0</v>
      </c>
      <c r="J7" s="28"/>
      <c r="K7" s="29" t="s">
        <v>5</v>
      </c>
      <c r="L7" s="43">
        <f>I7*30</f>
        <v>0</v>
      </c>
      <c r="M7" s="32" t="s">
        <v>19</v>
      </c>
      <c r="N7" s="29" t="s">
        <v>23</v>
      </c>
      <c r="O7" s="47">
        <f>VLOOKUP(L7,保險級距!A:D,3,1)</f>
        <v>0</v>
      </c>
      <c r="P7" s="32" t="s">
        <v>19</v>
      </c>
      <c r="Q7" s="33" t="s">
        <v>29</v>
      </c>
      <c r="R7" s="47">
        <f>ROUND(O7*1/30*10%*70/100,0)+ROUND(O7*1/30*1%*70/100,0)</f>
        <v>0</v>
      </c>
      <c r="S7" s="71" t="s">
        <v>7</v>
      </c>
      <c r="T7" s="73" t="s">
        <v>25</v>
      </c>
      <c r="U7" s="69">
        <v>0</v>
      </c>
      <c r="V7" s="34" t="s">
        <v>22</v>
      </c>
      <c r="W7" s="35" t="s">
        <v>26</v>
      </c>
      <c r="X7" s="43">
        <f>R7*U7</f>
        <v>0</v>
      </c>
      <c r="Y7" s="24"/>
    </row>
    <row r="8" spans="1:25" x14ac:dyDescent="0.25">
      <c r="A8" s="16"/>
      <c r="B8" s="29"/>
      <c r="C8" s="36"/>
      <c r="D8" s="31"/>
      <c r="E8" s="29"/>
      <c r="F8" s="36"/>
      <c r="G8" s="31"/>
      <c r="H8" s="29"/>
      <c r="I8" s="42"/>
      <c r="J8" s="28"/>
      <c r="K8" s="29"/>
      <c r="L8" s="44"/>
      <c r="M8" s="32" t="s">
        <v>19</v>
      </c>
      <c r="N8" s="29" t="s">
        <v>24</v>
      </c>
      <c r="O8" s="47">
        <f>VLOOKUP(L7,保險級距!A:D,4,1)</f>
        <v>0</v>
      </c>
      <c r="P8" s="32" t="s">
        <v>19</v>
      </c>
      <c r="Q8" s="33" t="s">
        <v>30</v>
      </c>
      <c r="R8" s="47">
        <f>ROUND(O8*6%/30,0)</f>
        <v>0</v>
      </c>
      <c r="S8" s="72"/>
      <c r="T8" s="74"/>
      <c r="U8" s="70"/>
      <c r="V8" s="34" t="s">
        <v>22</v>
      </c>
      <c r="W8" s="35" t="s">
        <v>26</v>
      </c>
      <c r="X8" s="43">
        <f>R8*U7</f>
        <v>0</v>
      </c>
      <c r="Y8" s="24"/>
    </row>
    <row r="9" spans="1:25" ht="21" x14ac:dyDescent="0.25">
      <c r="A9" s="16"/>
      <c r="B9" s="29"/>
      <c r="C9" s="36"/>
      <c r="D9" s="31"/>
      <c r="E9" s="29"/>
      <c r="F9" s="36"/>
      <c r="G9" s="31"/>
      <c r="H9" s="29"/>
      <c r="I9" s="42"/>
      <c r="J9" s="28"/>
      <c r="K9" s="29"/>
      <c r="L9" s="44"/>
      <c r="M9" s="32"/>
      <c r="N9" s="29"/>
      <c r="O9" s="48"/>
      <c r="P9" s="37"/>
      <c r="Q9" s="37"/>
      <c r="R9" s="50"/>
      <c r="S9" s="38"/>
      <c r="T9" s="38"/>
      <c r="U9" s="38"/>
      <c r="V9" s="38"/>
      <c r="W9" s="35"/>
      <c r="X9" s="45"/>
      <c r="Y9" s="24"/>
    </row>
    <row r="10" spans="1:25" ht="21" customHeight="1" x14ac:dyDescent="0.25">
      <c r="A10" s="16"/>
      <c r="B10" s="29" t="s">
        <v>12</v>
      </c>
      <c r="C10" s="30">
        <v>0</v>
      </c>
      <c r="D10" s="31" t="s">
        <v>7</v>
      </c>
      <c r="E10" s="29" t="s">
        <v>8</v>
      </c>
      <c r="F10" s="30">
        <v>0</v>
      </c>
      <c r="G10" s="31" t="s">
        <v>9</v>
      </c>
      <c r="H10" s="29" t="s">
        <v>21</v>
      </c>
      <c r="I10" s="41">
        <f>SUM(C10*F10)</f>
        <v>0</v>
      </c>
      <c r="J10" s="28"/>
      <c r="K10" s="29" t="s">
        <v>6</v>
      </c>
      <c r="L10" s="43">
        <f>I10*30</f>
        <v>0</v>
      </c>
      <c r="M10" s="32" t="s">
        <v>19</v>
      </c>
      <c r="N10" s="29" t="s">
        <v>23</v>
      </c>
      <c r="O10" s="47">
        <f>VLOOKUP(L10,保險級距!A:D,3,1)</f>
        <v>0</v>
      </c>
      <c r="P10" s="32" t="s">
        <v>19</v>
      </c>
      <c r="Q10" s="33" t="s">
        <v>29</v>
      </c>
      <c r="R10" s="47">
        <f>ROUND(O10*1/30*10%*70/100,0)+ROUND(O10*1/30*1%*70/100,0)</f>
        <v>0</v>
      </c>
      <c r="S10" s="71" t="s">
        <v>7</v>
      </c>
      <c r="T10" s="73" t="s">
        <v>25</v>
      </c>
      <c r="U10" s="69">
        <v>0</v>
      </c>
      <c r="V10" s="34" t="s">
        <v>22</v>
      </c>
      <c r="W10" s="35" t="s">
        <v>26</v>
      </c>
      <c r="X10" s="43">
        <f>R10*U10</f>
        <v>0</v>
      </c>
      <c r="Y10" s="24"/>
    </row>
    <row r="11" spans="1:25" ht="21" x14ac:dyDescent="0.25">
      <c r="A11" s="16"/>
      <c r="B11" s="29"/>
      <c r="C11" s="36"/>
      <c r="D11" s="31"/>
      <c r="E11" s="37"/>
      <c r="F11" s="36"/>
      <c r="G11" s="31"/>
      <c r="H11" s="37"/>
      <c r="I11" s="36"/>
      <c r="J11" s="28"/>
      <c r="K11" s="29"/>
      <c r="L11" s="44"/>
      <c r="M11" s="32" t="s">
        <v>19</v>
      </c>
      <c r="N11" s="29" t="s">
        <v>24</v>
      </c>
      <c r="O11" s="47">
        <f>VLOOKUP(L10,保險級距!A:D,4,1)</f>
        <v>0</v>
      </c>
      <c r="P11" s="32" t="s">
        <v>19</v>
      </c>
      <c r="Q11" s="33" t="s">
        <v>30</v>
      </c>
      <c r="R11" s="47">
        <f>ROUND(O11*6%/30,0)</f>
        <v>0</v>
      </c>
      <c r="S11" s="72"/>
      <c r="T11" s="74"/>
      <c r="U11" s="70"/>
      <c r="V11" s="34" t="s">
        <v>22</v>
      </c>
      <c r="W11" s="35" t="s">
        <v>26</v>
      </c>
      <c r="X11" s="43">
        <f>R11*U10</f>
        <v>0</v>
      </c>
      <c r="Y11" s="24"/>
    </row>
    <row r="12" spans="1:25" x14ac:dyDescent="0.25">
      <c r="A12" s="16"/>
      <c r="B12" s="29"/>
      <c r="C12" s="36"/>
      <c r="D12" s="31"/>
      <c r="E12" s="28"/>
      <c r="F12" s="36"/>
      <c r="G12" s="31"/>
      <c r="H12" s="28"/>
      <c r="I12" s="36"/>
      <c r="J12" s="28"/>
      <c r="K12" s="39"/>
      <c r="L12" s="45"/>
      <c r="M12" s="38"/>
      <c r="N12" s="39"/>
      <c r="O12" s="49"/>
      <c r="P12" s="38"/>
      <c r="Q12" s="40"/>
      <c r="R12" s="51"/>
      <c r="S12" s="38"/>
      <c r="T12" s="38"/>
      <c r="U12" s="38"/>
      <c r="V12" s="38"/>
      <c r="W12" s="35"/>
      <c r="X12" s="45"/>
      <c r="Y12" s="24"/>
    </row>
    <row r="13" spans="1:25" x14ac:dyDescent="0.25">
      <c r="A13" s="16"/>
      <c r="B13" s="29" t="s">
        <v>13</v>
      </c>
      <c r="C13" s="30">
        <v>0</v>
      </c>
      <c r="D13" s="31"/>
      <c r="E13" s="28"/>
      <c r="F13" s="36"/>
      <c r="G13" s="31"/>
      <c r="H13" s="28"/>
      <c r="I13" s="36"/>
      <c r="J13" s="28"/>
      <c r="K13" s="29" t="s">
        <v>16</v>
      </c>
      <c r="L13" s="43">
        <f>C13*30</f>
        <v>0</v>
      </c>
      <c r="M13" s="32" t="s">
        <v>19</v>
      </c>
      <c r="N13" s="29" t="s">
        <v>23</v>
      </c>
      <c r="O13" s="47">
        <f>VLOOKUP(L13,保險級距!A:D,3,1)</f>
        <v>0</v>
      </c>
      <c r="P13" s="32" t="s">
        <v>19</v>
      </c>
      <c r="Q13" s="33" t="s">
        <v>29</v>
      </c>
      <c r="R13" s="47">
        <f>ROUND(O13*1/30*10%*70/100,0)+ROUND(O13*1/30*1%*70/100,0)</f>
        <v>0</v>
      </c>
      <c r="S13" s="71" t="s">
        <v>7</v>
      </c>
      <c r="T13" s="73" t="s">
        <v>25</v>
      </c>
      <c r="U13" s="69">
        <v>0</v>
      </c>
      <c r="V13" s="34" t="s">
        <v>22</v>
      </c>
      <c r="W13" s="35" t="s">
        <v>26</v>
      </c>
      <c r="X13" s="43">
        <f>R13*U13</f>
        <v>0</v>
      </c>
      <c r="Y13" s="24"/>
    </row>
    <row r="14" spans="1:25" x14ac:dyDescent="0.25">
      <c r="A14" s="16"/>
      <c r="B14" s="29"/>
      <c r="C14" s="36"/>
      <c r="D14" s="31"/>
      <c r="E14" s="28"/>
      <c r="F14" s="36"/>
      <c r="G14" s="31"/>
      <c r="H14" s="28"/>
      <c r="I14" s="36"/>
      <c r="J14" s="28"/>
      <c r="K14" s="29"/>
      <c r="L14" s="46"/>
      <c r="M14" s="32" t="s">
        <v>19</v>
      </c>
      <c r="N14" s="29" t="s">
        <v>24</v>
      </c>
      <c r="O14" s="47">
        <f>VLOOKUP(L13,保險級距!A:D,4,1)</f>
        <v>0</v>
      </c>
      <c r="P14" s="32" t="s">
        <v>19</v>
      </c>
      <c r="Q14" s="33" t="s">
        <v>30</v>
      </c>
      <c r="R14" s="47">
        <f>ROUND(O14*6%/30,0)</f>
        <v>0</v>
      </c>
      <c r="S14" s="72"/>
      <c r="T14" s="74"/>
      <c r="U14" s="70"/>
      <c r="V14" s="34" t="s">
        <v>22</v>
      </c>
      <c r="W14" s="35" t="s">
        <v>26</v>
      </c>
      <c r="X14" s="43">
        <f>R14*U13</f>
        <v>0</v>
      </c>
      <c r="Y14" s="24"/>
    </row>
    <row r="15" spans="1:25" x14ac:dyDescent="0.25">
      <c r="A15" s="16"/>
      <c r="B15" s="29"/>
      <c r="C15" s="36"/>
      <c r="D15" s="31"/>
      <c r="E15" s="28"/>
      <c r="F15" s="36"/>
      <c r="G15" s="31"/>
      <c r="H15" s="28"/>
      <c r="I15" s="36"/>
      <c r="J15" s="28"/>
      <c r="K15" s="39"/>
      <c r="L15" s="45"/>
      <c r="M15" s="38"/>
      <c r="N15" s="39"/>
      <c r="O15" s="49"/>
      <c r="P15" s="38"/>
      <c r="Q15" s="40"/>
      <c r="R15" s="51"/>
      <c r="S15" s="38"/>
      <c r="T15" s="38"/>
      <c r="U15" s="38"/>
      <c r="V15" s="38"/>
      <c r="W15" s="35"/>
      <c r="X15" s="45"/>
      <c r="Y15" s="24"/>
    </row>
    <row r="16" spans="1:25" x14ac:dyDescent="0.25">
      <c r="A16" s="16"/>
      <c r="B16" s="29" t="s">
        <v>14</v>
      </c>
      <c r="C16" s="30">
        <v>0</v>
      </c>
      <c r="D16" s="31"/>
      <c r="E16" s="28"/>
      <c r="F16" s="36"/>
      <c r="G16" s="31"/>
      <c r="H16" s="28"/>
      <c r="I16" s="36"/>
      <c r="J16" s="28"/>
      <c r="K16" s="29" t="s">
        <v>17</v>
      </c>
      <c r="L16" s="43">
        <f>C16*30</f>
        <v>0</v>
      </c>
      <c r="M16" s="32" t="s">
        <v>19</v>
      </c>
      <c r="N16" s="29" t="s">
        <v>23</v>
      </c>
      <c r="O16" s="47">
        <f>VLOOKUP(L16,保險級距!A:D,3,1)</f>
        <v>0</v>
      </c>
      <c r="P16" s="32" t="s">
        <v>19</v>
      </c>
      <c r="Q16" s="33" t="s">
        <v>29</v>
      </c>
      <c r="R16" s="47">
        <f>ROUND(O16*1/30*10%*70/100,0)+ROUND(O16*1/30*1%*70/100,0)</f>
        <v>0</v>
      </c>
      <c r="S16" s="71" t="s">
        <v>7</v>
      </c>
      <c r="T16" s="73" t="s">
        <v>25</v>
      </c>
      <c r="U16" s="69">
        <v>0</v>
      </c>
      <c r="V16" s="34" t="s">
        <v>22</v>
      </c>
      <c r="W16" s="35" t="s">
        <v>26</v>
      </c>
      <c r="X16" s="43">
        <f>R16*U16</f>
        <v>0</v>
      </c>
      <c r="Y16" s="24"/>
    </row>
    <row r="17" spans="1:27" x14ac:dyDescent="0.25">
      <c r="A17" s="16"/>
      <c r="B17" s="29"/>
      <c r="C17" s="36"/>
      <c r="D17" s="31"/>
      <c r="E17" s="28"/>
      <c r="F17" s="36"/>
      <c r="G17" s="31"/>
      <c r="H17" s="28"/>
      <c r="I17" s="36"/>
      <c r="J17" s="28"/>
      <c r="K17" s="29"/>
      <c r="L17" s="44"/>
      <c r="M17" s="32" t="s">
        <v>19</v>
      </c>
      <c r="N17" s="29" t="s">
        <v>24</v>
      </c>
      <c r="O17" s="47">
        <f>VLOOKUP(L16,保險級距!A:D,4,1)</f>
        <v>0</v>
      </c>
      <c r="P17" s="32" t="s">
        <v>19</v>
      </c>
      <c r="Q17" s="33" t="s">
        <v>30</v>
      </c>
      <c r="R17" s="47">
        <f>ROUND(O17*6%/30,0)</f>
        <v>0</v>
      </c>
      <c r="S17" s="72"/>
      <c r="T17" s="74"/>
      <c r="U17" s="70"/>
      <c r="V17" s="34" t="s">
        <v>22</v>
      </c>
      <c r="W17" s="35" t="s">
        <v>26</v>
      </c>
      <c r="X17" s="43">
        <f>R17*U16</f>
        <v>0</v>
      </c>
      <c r="Y17" s="24"/>
    </row>
    <row r="18" spans="1:27" x14ac:dyDescent="0.25">
      <c r="A18" s="16"/>
      <c r="B18" s="29"/>
      <c r="C18" s="36"/>
      <c r="D18" s="31"/>
      <c r="E18" s="28"/>
      <c r="F18" s="36"/>
      <c r="G18" s="31"/>
      <c r="H18" s="28"/>
      <c r="I18" s="36"/>
      <c r="J18" s="28"/>
      <c r="K18" s="39"/>
      <c r="L18" s="45"/>
      <c r="M18" s="38"/>
      <c r="N18" s="39"/>
      <c r="O18" s="49"/>
      <c r="P18" s="38"/>
      <c r="Q18" s="40"/>
      <c r="R18" s="51"/>
      <c r="S18" s="38"/>
      <c r="T18" s="38"/>
      <c r="U18" s="38"/>
      <c r="V18" s="38"/>
      <c r="W18" s="35"/>
      <c r="X18" s="45"/>
      <c r="Y18" s="24"/>
    </row>
    <row r="19" spans="1:27" x14ac:dyDescent="0.25">
      <c r="A19" s="16"/>
      <c r="B19" s="29" t="s">
        <v>15</v>
      </c>
      <c r="C19" s="30">
        <v>0</v>
      </c>
      <c r="D19" s="31"/>
      <c r="E19" s="28"/>
      <c r="F19" s="36"/>
      <c r="G19" s="31"/>
      <c r="H19" s="28"/>
      <c r="I19" s="36"/>
      <c r="J19" s="28"/>
      <c r="K19" s="29" t="s">
        <v>18</v>
      </c>
      <c r="L19" s="43">
        <f>C19*30</f>
        <v>0</v>
      </c>
      <c r="M19" s="32" t="s">
        <v>19</v>
      </c>
      <c r="N19" s="29" t="s">
        <v>23</v>
      </c>
      <c r="O19" s="47">
        <f>VLOOKUP(L19,保險級距!A:D,3,1)</f>
        <v>0</v>
      </c>
      <c r="P19" s="32" t="s">
        <v>19</v>
      </c>
      <c r="Q19" s="33" t="s">
        <v>29</v>
      </c>
      <c r="R19" s="47">
        <f>ROUND(O19*1/30*10%*70/100,0)+ROUND(O19*1/30*1%*70/100,0)</f>
        <v>0</v>
      </c>
      <c r="S19" s="71" t="s">
        <v>7</v>
      </c>
      <c r="T19" s="73" t="s">
        <v>25</v>
      </c>
      <c r="U19" s="69">
        <v>0</v>
      </c>
      <c r="V19" s="34" t="s">
        <v>22</v>
      </c>
      <c r="W19" s="35" t="s">
        <v>26</v>
      </c>
      <c r="X19" s="43">
        <f>R19*U19</f>
        <v>0</v>
      </c>
      <c r="Y19" s="24"/>
    </row>
    <row r="20" spans="1:27" x14ac:dyDescent="0.25">
      <c r="A20" s="16"/>
      <c r="B20" s="28"/>
      <c r="C20" s="28"/>
      <c r="D20" s="31"/>
      <c r="E20" s="28"/>
      <c r="F20" s="28"/>
      <c r="G20" s="31"/>
      <c r="H20" s="28"/>
      <c r="I20" s="28"/>
      <c r="J20" s="28"/>
      <c r="K20" s="29"/>
      <c r="L20" s="28"/>
      <c r="M20" s="32" t="s">
        <v>19</v>
      </c>
      <c r="N20" s="29" t="s">
        <v>24</v>
      </c>
      <c r="O20" s="47">
        <f>VLOOKUP(L19,保險級距!A:D,4,1)</f>
        <v>0</v>
      </c>
      <c r="P20" s="32" t="s">
        <v>19</v>
      </c>
      <c r="Q20" s="33" t="s">
        <v>30</v>
      </c>
      <c r="R20" s="47">
        <f>ROUND(O20*6%/30,0)</f>
        <v>0</v>
      </c>
      <c r="S20" s="72"/>
      <c r="T20" s="74"/>
      <c r="U20" s="70"/>
      <c r="V20" s="34" t="s">
        <v>22</v>
      </c>
      <c r="W20" s="35" t="s">
        <v>26</v>
      </c>
      <c r="X20" s="43">
        <f>R20*U19</f>
        <v>0</v>
      </c>
      <c r="Y20" s="24"/>
    </row>
    <row r="21" spans="1:27" ht="20.25" thickBot="1" x14ac:dyDescent="0.3">
      <c r="A21" s="67"/>
      <c r="B21" s="54"/>
      <c r="C21" s="54"/>
      <c r="D21" s="68"/>
      <c r="E21" s="54"/>
      <c r="F21" s="54"/>
      <c r="G21" s="68"/>
      <c r="H21" s="54"/>
      <c r="I21" s="54"/>
      <c r="J21" s="54"/>
      <c r="K21" s="53"/>
      <c r="L21" s="54"/>
      <c r="M21" s="55"/>
      <c r="N21" s="53"/>
      <c r="O21" s="56"/>
      <c r="P21" s="55"/>
      <c r="Q21" s="57"/>
      <c r="R21" s="56"/>
      <c r="S21" s="58"/>
      <c r="T21" s="58"/>
      <c r="U21" s="58"/>
      <c r="V21" s="58"/>
      <c r="W21" s="59"/>
      <c r="X21" s="60"/>
      <c r="Y21" s="24"/>
    </row>
    <row r="22" spans="1:27" ht="5.0999999999999996" customHeight="1" x14ac:dyDescent="0.25">
      <c r="A22" s="16"/>
      <c r="B22" s="28"/>
      <c r="C22" s="28"/>
      <c r="D22" s="31"/>
      <c r="E22" s="28"/>
      <c r="F22" s="28"/>
      <c r="G22" s="31"/>
      <c r="H22" s="28"/>
      <c r="I22" s="28"/>
      <c r="J22" s="28"/>
      <c r="K22" s="29"/>
      <c r="L22" s="28"/>
      <c r="M22" s="32"/>
      <c r="N22" s="29"/>
      <c r="O22" s="61"/>
      <c r="P22" s="32"/>
      <c r="Q22" s="33"/>
      <c r="R22" s="61"/>
      <c r="S22" s="34"/>
      <c r="T22" s="34"/>
      <c r="U22" s="34"/>
      <c r="V22" s="34"/>
      <c r="W22" s="35"/>
      <c r="X22" s="62"/>
      <c r="Y22" s="24"/>
    </row>
    <row r="23" spans="1:27" ht="30" customHeight="1" x14ac:dyDescent="0.25">
      <c r="A23" s="16"/>
      <c r="B23" s="28"/>
      <c r="C23" s="28"/>
      <c r="D23" s="31"/>
      <c r="E23" s="28"/>
      <c r="F23" s="28"/>
      <c r="G23" s="31"/>
      <c r="H23" s="28"/>
      <c r="I23" s="28"/>
      <c r="J23" s="28"/>
      <c r="K23" s="86" t="s">
        <v>33</v>
      </c>
      <c r="L23" s="85"/>
      <c r="M23" s="85"/>
      <c r="N23" s="85"/>
      <c r="O23" s="65">
        <f>SUM(X4,X7,X10,X13,X16,X19)</f>
        <v>0</v>
      </c>
      <c r="P23" s="32"/>
      <c r="Q23" s="33"/>
      <c r="R23" s="61"/>
      <c r="S23" s="34"/>
      <c r="T23" s="34"/>
      <c r="U23" s="34"/>
      <c r="V23" s="34"/>
      <c r="W23" s="35"/>
      <c r="X23" s="62"/>
      <c r="Y23" s="24"/>
    </row>
    <row r="24" spans="1:27" ht="30" customHeight="1" x14ac:dyDescent="0.25">
      <c r="A24" s="16"/>
      <c r="B24" s="63"/>
      <c r="C24" s="63"/>
      <c r="D24" s="64"/>
      <c r="E24" s="63"/>
      <c r="F24" s="63"/>
      <c r="G24" s="64"/>
      <c r="H24" s="63"/>
      <c r="I24" s="63"/>
      <c r="J24" s="63"/>
      <c r="K24" s="86" t="s">
        <v>34</v>
      </c>
      <c r="L24" s="85"/>
      <c r="M24" s="85"/>
      <c r="N24" s="85"/>
      <c r="O24" s="66">
        <f>SUM(X5,X8,X11,X14,X17,X20)</f>
        <v>0</v>
      </c>
      <c r="P24" s="22"/>
      <c r="Q24" s="22"/>
      <c r="R24" s="22"/>
      <c r="S24" s="22"/>
      <c r="T24" s="22"/>
      <c r="U24" s="22"/>
      <c r="V24" s="22"/>
      <c r="W24" s="23"/>
      <c r="X24" s="22"/>
      <c r="Y24" s="24"/>
    </row>
    <row r="25" spans="1:27" s="22" customFormat="1" ht="5.0999999999999996" customHeight="1" x14ac:dyDescent="0.25">
      <c r="A25" s="16"/>
      <c r="B25" s="63"/>
      <c r="C25" s="63"/>
      <c r="D25" s="64"/>
      <c r="E25" s="63"/>
      <c r="F25" s="63"/>
      <c r="G25" s="64"/>
      <c r="H25" s="63"/>
      <c r="I25" s="63"/>
      <c r="J25" s="63"/>
      <c r="W25" s="23"/>
      <c r="Y25" s="24"/>
    </row>
    <row r="26" spans="1:27" x14ac:dyDescent="0.25">
      <c r="A26" s="17"/>
      <c r="B26" s="18"/>
      <c r="C26" s="18"/>
      <c r="D26" s="19"/>
      <c r="E26" s="18"/>
      <c r="F26" s="18"/>
      <c r="G26" s="19"/>
      <c r="H26" s="18"/>
      <c r="I26" s="18"/>
      <c r="J26" s="18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7"/>
    </row>
    <row r="27" spans="1:27" x14ac:dyDescent="0.25">
      <c r="N27" s="52"/>
    </row>
    <row r="28" spans="1:27" x14ac:dyDescent="0.25">
      <c r="N28" s="52"/>
      <c r="AA28" t="s">
        <v>32</v>
      </c>
    </row>
  </sheetData>
  <sheetProtection algorithmName="SHA-512" hashValue="y8SN0KlR1v8gBgCJ+Zxb3m3qTFIo1O8kJWnSFiM+xVR/zmVIOxenF8zLrmUJt9PDEwa7tHhpo1Y/duvd7ecplg==" saltValue="9DwzGfkqdFnVTV2EahmLxA==" spinCount="100000" sheet="1" objects="1" scenarios="1" selectLockedCells="1"/>
  <mergeCells count="26">
    <mergeCell ref="K23:N23"/>
    <mergeCell ref="K24:N24"/>
    <mergeCell ref="S19:S20"/>
    <mergeCell ref="T19:T20"/>
    <mergeCell ref="U19:U20"/>
    <mergeCell ref="T4:T5"/>
    <mergeCell ref="S4:S5"/>
    <mergeCell ref="K3:R3"/>
    <mergeCell ref="B2:Q2"/>
    <mergeCell ref="B3:I3"/>
    <mergeCell ref="U13:U14"/>
    <mergeCell ref="S16:S17"/>
    <mergeCell ref="T16:T17"/>
    <mergeCell ref="X1:Y1"/>
    <mergeCell ref="U16:U17"/>
    <mergeCell ref="S13:S14"/>
    <mergeCell ref="T13:T14"/>
    <mergeCell ref="S7:S8"/>
    <mergeCell ref="T7:T8"/>
    <mergeCell ref="U7:U8"/>
    <mergeCell ref="S10:S11"/>
    <mergeCell ref="T10:T11"/>
    <mergeCell ref="U10:U11"/>
    <mergeCell ref="B1:V1"/>
    <mergeCell ref="S3:X3"/>
    <mergeCell ref="U4:U5"/>
  </mergeCells>
  <phoneticPr fontId="3" type="noConversion"/>
  <dataValidations count="4">
    <dataValidation type="whole" allowBlank="1" showInputMessage="1" showErrorMessage="1" sqref="C4 C7 C10">
      <formula1>0</formula1>
      <formula2>1500</formula2>
    </dataValidation>
    <dataValidation type="whole" allowBlank="1" showInputMessage="1" showErrorMessage="1" sqref="F4 F7 F10">
      <formula1>0</formula1>
      <formula2>8</formula2>
    </dataValidation>
    <dataValidation type="whole" allowBlank="1" showInputMessage="1" showErrorMessage="1" sqref="C13 C16 C19">
      <formula1>0</formula1>
      <formula2>3000</formula2>
    </dataValidation>
    <dataValidation type="whole" allowBlank="1" showInputMessage="1" showErrorMessage="1" sqref="U4:U5 U7:U8 U10:U11 U13:U14 U16:U17 U19:U23">
      <formula1>0</formula1>
      <formula2>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保險級距</vt:lpstr>
      <vt:lpstr>臨時工保費試算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2019-05-14T03:35:52Z</dcterms:created>
  <dcterms:modified xsi:type="dcterms:W3CDTF">2020-01-02T00:37:42Z</dcterms:modified>
</cp:coreProperties>
</file>